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80" windowHeight="4093" activeTab="0"/>
  </bookViews>
  <sheets>
    <sheet name="Calculator CampPlus Duo" sheetId="1" r:id="rId1"/>
  </sheets>
  <externalReferences>
    <externalReference r:id="rId4"/>
  </externalReferences>
  <definedNames>
    <definedName name="_xlfn.DAYS" hidden="1">#NAME?</definedName>
    <definedName name="Percentage">'[1]Blad4'!$I$2:$I$11</definedName>
    <definedName name="Procenten">#REF!</definedName>
    <definedName name="Procenten2">#REF!</definedName>
    <definedName name="Procenten3">#REF!</definedName>
  </definedNames>
  <calcPr fullCalcOnLoad="1"/>
</workbook>
</file>

<file path=xl/sharedStrings.xml><?xml version="1.0" encoding="utf-8"?>
<sst xmlns="http://schemas.openxmlformats.org/spreadsheetml/2006/main" count="45" uniqueCount="40">
  <si>
    <t>Laag Seizoen</t>
  </si>
  <si>
    <t>Hoog Seizoen</t>
  </si>
  <si>
    <t>Prijs kampeerplaats</t>
  </si>
  <si>
    <t>Aantal dagen per seizoen</t>
  </si>
  <si>
    <t>Gemiddelde bezetting</t>
  </si>
  <si>
    <t>Aantal dagen bezet</t>
  </si>
  <si>
    <t>Toeslag Privé Sanitair</t>
  </si>
  <si>
    <t>Prijs met Privé Sanitair</t>
  </si>
  <si>
    <t>Extra dagen bezet</t>
  </si>
  <si>
    <t>Extra hogere bezetting</t>
  </si>
  <si>
    <t>Toename bezetting door Privé Sanitair</t>
  </si>
  <si>
    <t>Investering CampPlus Duo per plaats</t>
  </si>
  <si>
    <t>Infrastructuur per plaats</t>
  </si>
  <si>
    <t>Totale investering</t>
  </si>
  <si>
    <t>Terugverdienperiode</t>
  </si>
  <si>
    <t>Als u elk jaar in een aantal Privé Sanitair Units investeert:</t>
  </si>
  <si>
    <t>Investeren in Privé Sanitair in plaats van een Sanitairgebouw</t>
  </si>
  <si>
    <t>Netto investering</t>
  </si>
  <si>
    <t>Besparing op investering Sanitairgebouw per plaats</t>
  </si>
  <si>
    <t>Netto investering per plaats</t>
  </si>
  <si>
    <t>Aantal plaatsen investering CampPlus Duo</t>
  </si>
  <si>
    <t>Jaar</t>
  </si>
  <si>
    <t>Plaatsen met Privé Sanitair</t>
  </si>
  <si>
    <t>Balans Investeringen</t>
  </si>
  <si>
    <t>Investering</t>
  </si>
  <si>
    <t>Jaarlijks inkomsten per plaats</t>
  </si>
  <si>
    <t>Jaarlijks inkomsten met Privé Sanitair</t>
  </si>
  <si>
    <t>Totaal inkomsten met Privé Sanitair</t>
  </si>
  <si>
    <t>Extra inkomsten met Privé Sanitair</t>
  </si>
  <si>
    <t xml:space="preserve">Extra jaarlijks inkomsten </t>
  </si>
  <si>
    <t>Extra jaarlijks inkomsten per plaats</t>
  </si>
  <si>
    <t>Extra inkomsten</t>
  </si>
  <si>
    <t>Totaal extra inkomsten</t>
  </si>
  <si>
    <t>Extra jaarlijks inkomsten totaal</t>
  </si>
  <si>
    <t>Terugverdienperiode bij vervanging Sanitairgebouw</t>
  </si>
  <si>
    <r>
      <t xml:space="preserve">Vul de </t>
    </r>
    <r>
      <rPr>
        <sz val="14"/>
        <color indexed="57"/>
        <rFont val="Arial"/>
        <family val="2"/>
      </rPr>
      <t>groene</t>
    </r>
    <r>
      <rPr>
        <sz val="14"/>
        <color indexed="8"/>
        <rFont val="Arial"/>
        <family val="2"/>
      </rPr>
      <t xml:space="preserve"> vakken in met uw eigen gegevens</t>
    </r>
  </si>
  <si>
    <t>Inkomsten per plaats met privé sanitair</t>
  </si>
  <si>
    <t>Inkomsten per plaats zonder privé sanitair</t>
  </si>
  <si>
    <t>Totaal extra inkomsten privé sanitair per plaats</t>
  </si>
  <si>
    <t>Totaal jaarlijks inkomsten per plaats</t>
  </si>
</sst>
</file>

<file path=xl/styles.xml><?xml version="1.0" encoding="utf-8"?>
<styleSheet xmlns="http://schemas.openxmlformats.org/spreadsheetml/2006/main">
  <numFmts count="4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[$€-413]\ * #,##0_ ;_ [$€-413]\ * \-#,##0_ ;_ [$€-413]\ * &quot;-&quot;??_ ;_ @_ "/>
    <numFmt numFmtId="165" formatCode="0.00\ &quot;jaar&quot;"/>
    <numFmt numFmtId="166" formatCode="0\ &quot;dagen&quot;"/>
    <numFmt numFmtId="167" formatCode="0\ &quot;plaatsen&quot;"/>
    <numFmt numFmtId="168" formatCode="&quot;Extra bezetting +&quot;0%"/>
    <numFmt numFmtId="169" formatCode="_ &quot;€&quot;\ * #,##0.0_ ;_ &quot;€&quot;\ * \-#,##0.0_ ;_ &quot;€&quot;\ * &quot;-&quot;??_ ;_ @_ "/>
    <numFmt numFmtId="170" formatCode="_ &quot;€&quot;\ * #,##0_ ;_ &quot;€&quot;\ * \-#,##0_ ;_ &quot;€&quot;\ * &quot;-&quot;??_ ;_ @_ "/>
    <numFmt numFmtId="171" formatCode="0.0%"/>
    <numFmt numFmtId="172" formatCode="_ [$€-413]\ * #,##0.0_ ;_ [$€-413]\ * \-#,##0.0_ ;_ [$€-413]\ * &quot;-&quot;??_ ;_ @_ "/>
    <numFmt numFmtId="173" formatCode="_ [$€-413]\ * #,##0.00_ ;_ [$€-413]\ * \-#,##0.00_ ;_ [$€-413]\ * &quot;-&quot;??_ ;_ @_ "/>
    <numFmt numFmtId="174" formatCode="0.000%"/>
    <numFmt numFmtId="175" formatCode="[$£-809]#,##0.00"/>
    <numFmt numFmtId="176" formatCode="_-[$£-809]* #,##0.00_-;\-[$£-809]* #,##0.00_-;_-[$£-809]* &quot;-&quot;??_-;_-@_-"/>
    <numFmt numFmtId="177" formatCode="_-[$£-809]* #,##0_-;\-[$£-809]* #,##0_-;_-[$£-809]* &quot;-&quot;_-;_-@_-"/>
    <numFmt numFmtId="178" formatCode="0\ &quot;days&quot;"/>
    <numFmt numFmtId="179" formatCode="0.0\ &quot;days&quot;"/>
    <numFmt numFmtId="180" formatCode="0.00\ &quot;days&quot;"/>
    <numFmt numFmtId="181" formatCode="0.000\ &quot;days&quot;"/>
    <numFmt numFmtId="182" formatCode="0.0000\ &quot;days&quot;"/>
    <numFmt numFmtId="183" formatCode="0.00000\ &quot;days&quot;"/>
    <numFmt numFmtId="184" formatCode="0.000000\ &quot;days&quot;"/>
    <numFmt numFmtId="185" formatCode="0.00\ &quot;years&quot;"/>
    <numFmt numFmtId="186" formatCode="#,##0_ ;[Red]\-#,##0\ "/>
    <numFmt numFmtId="187" formatCode="_-[$£-809]* #,##0.00_-;[Red]\-[$£-809]* #,##0.00_-;_-[$£-809]* &quot;-&quot;??_-;_-@_-"/>
    <numFmt numFmtId="188" formatCode="_-[$£-809]* #,##0_-;[Red]\-[$£-809]* #,##0_-;_-[$£-809]* &quot;-&quot;??_-;_-@_-"/>
    <numFmt numFmtId="189" formatCode="[Green]_-[$£-809]* #,##0_-;[Red]\-[$£-809]* #,##0_-;_-[$£-809]* &quot;-&quot;??_-;_-@_-"/>
    <numFmt numFmtId="190" formatCode="[Blue]_-[$£-809]* #,##0_-;[Red]\-[$£-809]* #,##0_-;_-[$£-809]* &quot;-&quot;??_-;_-@_-"/>
    <numFmt numFmtId="191" formatCode="_-[$£-809]* #,##0.0_-;\-[$£-809]* #,##0.0_-;_-[$£-809]* &quot;-&quot;??_-;_-@_-"/>
    <numFmt numFmtId="192" formatCode="_-[$£-809]* #,##0_-;\-[$£-809]* #,##0_-;_-[$£-809]* &quot;-&quot;??_-;_-@_-"/>
    <numFmt numFmtId="193" formatCode="#,##0_ ;\-#,##0\ "/>
    <numFmt numFmtId="194" formatCode="[Blue]_-[$€-413]* #,##0_-;[Red]\-[$€-413]* #,##0_-;_-[$€-413]* &quot;-&quot;??_-;_-@_-"/>
    <numFmt numFmtId="195" formatCode="_ &quot;€&quot;\ * #,##0.0_ ;_ &quot;€&quot;\ * \-#,##0.0_ ;_ &quot;€&quot;\ * &quot;-&quot;_ ;_ @_ "/>
    <numFmt numFmtId="196" formatCode="_ &quot;€&quot;\ * #,##0.00_ ;_ &quot;€&quot;\ * \-#,##0.00_ ;_ &quot;€&quot;\ * &quot;-&quot;_ ;_ @_ "/>
    <numFmt numFmtId="197" formatCode="&quot;Ja&quot;;&quot;Ja&quot;;&quot;Nee&quot;"/>
    <numFmt numFmtId="198" formatCode="&quot;Waar&quot;;&quot;Waar&quot;;&quot;Onwaar&quot;"/>
    <numFmt numFmtId="199" formatCode="&quot;Aan&quot;;&quot;Aan&quot;;&quot;Uit&quot;"/>
    <numFmt numFmtId="200" formatCode="[$€-2]\ #.##000_);[Red]\([$€-2]\ #.##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4"/>
      <color indexed="5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3"/>
      <name val="Arial"/>
      <family val="2"/>
    </font>
    <font>
      <b/>
      <i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7" tint="0.39998000860214233"/>
      <name val="Arial"/>
      <family val="2"/>
    </font>
    <font>
      <b/>
      <i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-0.49996998906135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47" fillId="5" borderId="10" xfId="0" applyFont="1" applyFill="1" applyBorder="1" applyAlignment="1" applyProtection="1">
      <alignment vertical="center"/>
      <protection/>
    </xf>
    <xf numFmtId="0" fontId="47" fillId="5" borderId="11" xfId="0" applyFont="1" applyFill="1" applyBorder="1" applyAlignment="1" applyProtection="1">
      <alignment vertical="center"/>
      <protection/>
    </xf>
    <xf numFmtId="0" fontId="48" fillId="5" borderId="10" xfId="0" applyFont="1" applyFill="1" applyBorder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188" fontId="49" fillId="0" borderId="0" xfId="0" applyNumberFormat="1" applyFont="1" applyAlignment="1" applyProtection="1">
      <alignment vertical="center"/>
      <protection/>
    </xf>
    <xf numFmtId="0" fontId="48" fillId="3" borderId="10" xfId="0" applyFont="1" applyFill="1" applyBorder="1" applyAlignment="1" applyProtection="1">
      <alignment vertical="center"/>
      <protection/>
    </xf>
    <xf numFmtId="0" fontId="48" fillId="3" borderId="12" xfId="0" applyFont="1" applyFill="1" applyBorder="1" applyAlignment="1" applyProtection="1">
      <alignment vertical="center"/>
      <protection/>
    </xf>
    <xf numFmtId="0" fontId="50" fillId="3" borderId="13" xfId="0" applyFont="1" applyFill="1" applyBorder="1" applyAlignment="1" applyProtection="1">
      <alignment vertical="center"/>
      <protection/>
    </xf>
    <xf numFmtId="0" fontId="49" fillId="3" borderId="13" xfId="0" applyFont="1" applyFill="1" applyBorder="1" applyAlignment="1" applyProtection="1">
      <alignment vertical="center"/>
      <protection/>
    </xf>
    <xf numFmtId="196" fontId="50" fillId="13" borderId="14" xfId="0" applyNumberFormat="1" applyFont="1" applyFill="1" applyBorder="1" applyAlignment="1" applyProtection="1">
      <alignment vertical="center"/>
      <protection locked="0"/>
    </xf>
    <xf numFmtId="196" fontId="50" fillId="13" borderId="15" xfId="0" applyNumberFormat="1" applyFont="1" applyFill="1" applyBorder="1" applyAlignment="1" applyProtection="1">
      <alignment vertical="center"/>
      <protection locked="0"/>
    </xf>
    <xf numFmtId="0" fontId="50" fillId="3" borderId="16" xfId="0" applyFont="1" applyFill="1" applyBorder="1" applyAlignment="1" applyProtection="1">
      <alignment vertical="center"/>
      <protection/>
    </xf>
    <xf numFmtId="0" fontId="49" fillId="3" borderId="16" xfId="0" applyFont="1" applyFill="1" applyBorder="1" applyAlignment="1" applyProtection="1">
      <alignment vertical="center"/>
      <protection/>
    </xf>
    <xf numFmtId="1" fontId="50" fillId="13" borderId="16" xfId="0" applyNumberFormat="1" applyFont="1" applyFill="1" applyBorder="1" applyAlignment="1" applyProtection="1">
      <alignment vertical="center"/>
      <protection locked="0"/>
    </xf>
    <xf numFmtId="1" fontId="50" fillId="13" borderId="17" xfId="0" applyNumberFormat="1" applyFont="1" applyFill="1" applyBorder="1" applyAlignment="1" applyProtection="1">
      <alignment vertical="center"/>
      <protection locked="0"/>
    </xf>
    <xf numFmtId="184" fontId="49" fillId="0" borderId="0" xfId="0" applyNumberFormat="1" applyFont="1" applyAlignment="1" applyProtection="1">
      <alignment vertical="center"/>
      <protection/>
    </xf>
    <xf numFmtId="9" fontId="50" fillId="13" borderId="16" xfId="55" applyFont="1" applyFill="1" applyBorder="1" applyAlignment="1" applyProtection="1">
      <alignment vertical="center"/>
      <protection locked="0"/>
    </xf>
    <xf numFmtId="9" fontId="50" fillId="13" borderId="17" xfId="55" applyFont="1" applyFill="1" applyBorder="1" applyAlignment="1" applyProtection="1">
      <alignment vertical="center"/>
      <protection locked="0"/>
    </xf>
    <xf numFmtId="166" fontId="49" fillId="3" borderId="16" xfId="55" applyNumberFormat="1" applyFont="1" applyFill="1" applyBorder="1" applyAlignment="1" applyProtection="1">
      <alignment vertical="center"/>
      <protection/>
    </xf>
    <xf numFmtId="166" fontId="49" fillId="3" borderId="17" xfId="55" applyNumberFormat="1" applyFont="1" applyFill="1" applyBorder="1" applyAlignment="1" applyProtection="1">
      <alignment vertical="center"/>
      <protection/>
    </xf>
    <xf numFmtId="42" fontId="49" fillId="3" borderId="16" xfId="0" applyNumberFormat="1" applyFont="1" applyFill="1" applyBorder="1" applyAlignment="1" applyProtection="1">
      <alignment vertical="center"/>
      <protection/>
    </xf>
    <xf numFmtId="42" fontId="49" fillId="3" borderId="17" xfId="0" applyNumberFormat="1" applyFont="1" applyFill="1" applyBorder="1" applyAlignment="1" applyProtection="1">
      <alignment vertical="center"/>
      <protection/>
    </xf>
    <xf numFmtId="196" fontId="50" fillId="13" borderId="16" xfId="0" applyNumberFormat="1" applyFont="1" applyFill="1" applyBorder="1" applyAlignment="1" applyProtection="1">
      <alignment vertical="center"/>
      <protection locked="0"/>
    </xf>
    <xf numFmtId="196" fontId="50" fillId="13" borderId="17" xfId="0" applyNumberFormat="1" applyFont="1" applyFill="1" applyBorder="1" applyAlignment="1" applyProtection="1">
      <alignment vertical="center"/>
      <protection locked="0"/>
    </xf>
    <xf numFmtId="192" fontId="49" fillId="3" borderId="16" xfId="0" applyNumberFormat="1" applyFont="1" applyFill="1" applyBorder="1" applyAlignment="1" applyProtection="1">
      <alignment vertical="center"/>
      <protection/>
    </xf>
    <xf numFmtId="42" fontId="49" fillId="17" borderId="17" xfId="0" applyNumberFormat="1" applyFont="1" applyFill="1" applyBorder="1" applyAlignment="1" applyProtection="1">
      <alignment vertical="center"/>
      <protection/>
    </xf>
    <xf numFmtId="42" fontId="50" fillId="17" borderId="17" xfId="0" applyNumberFormat="1" applyFont="1" applyFill="1" applyBorder="1" applyAlignment="1" applyProtection="1">
      <alignment vertical="center"/>
      <protection/>
    </xf>
    <xf numFmtId="9" fontId="50" fillId="13" borderId="17" xfId="55" applyNumberFormat="1" applyFont="1" applyFill="1" applyBorder="1" applyAlignment="1" applyProtection="1">
      <alignment vertical="center"/>
      <protection locked="0"/>
    </xf>
    <xf numFmtId="168" fontId="49" fillId="3" borderId="16" xfId="0" applyNumberFormat="1" applyFont="1" applyFill="1" applyBorder="1" applyAlignment="1" applyProtection="1">
      <alignment horizontal="left" vertical="center"/>
      <protection/>
    </xf>
    <xf numFmtId="166" fontId="49" fillId="3" borderId="17" xfId="0" applyNumberFormat="1" applyFont="1" applyFill="1" applyBorder="1" applyAlignment="1" applyProtection="1">
      <alignment vertical="center"/>
      <protection/>
    </xf>
    <xf numFmtId="42" fontId="50" fillId="3" borderId="17" xfId="0" applyNumberFormat="1" applyFont="1" applyFill="1" applyBorder="1" applyAlignment="1" applyProtection="1">
      <alignment vertical="center"/>
      <protection/>
    </xf>
    <xf numFmtId="42" fontId="51" fillId="33" borderId="17" xfId="0" applyNumberFormat="1" applyFont="1" applyFill="1" applyBorder="1" applyAlignment="1" applyProtection="1">
      <alignment vertical="center"/>
      <protection/>
    </xf>
    <xf numFmtId="42" fontId="50" fillId="13" borderId="17" xfId="0" applyNumberFormat="1" applyFont="1" applyFill="1" applyBorder="1" applyAlignment="1" applyProtection="1">
      <alignment vertical="center"/>
      <protection locked="0"/>
    </xf>
    <xf numFmtId="165" fontId="51" fillId="33" borderId="17" xfId="46" applyNumberFormat="1" applyFont="1" applyFill="1" applyBorder="1" applyAlignment="1" applyProtection="1">
      <alignment vertical="center"/>
      <protection/>
    </xf>
    <xf numFmtId="165" fontId="51" fillId="33" borderId="18" xfId="46" applyNumberFormat="1" applyFont="1" applyFill="1" applyBorder="1" applyAlignment="1" applyProtection="1">
      <alignment vertical="center"/>
      <protection/>
    </xf>
    <xf numFmtId="42" fontId="49" fillId="3" borderId="19" xfId="0" applyNumberFormat="1" applyFont="1" applyFill="1" applyBorder="1" applyAlignment="1" applyProtection="1">
      <alignment horizontal="center" vertical="center"/>
      <protection/>
    </xf>
    <xf numFmtId="0" fontId="50" fillId="3" borderId="20" xfId="0" applyFont="1" applyFill="1" applyBorder="1" applyAlignment="1" applyProtection="1">
      <alignment vertical="center"/>
      <protection/>
    </xf>
    <xf numFmtId="42" fontId="50" fillId="13" borderId="21" xfId="0" applyNumberFormat="1" applyFont="1" applyFill="1" applyBorder="1" applyAlignment="1" applyProtection="1">
      <alignment vertical="center"/>
      <protection locked="0"/>
    </xf>
    <xf numFmtId="42" fontId="49" fillId="3" borderId="21" xfId="0" applyNumberFormat="1" applyFont="1" applyFill="1" applyBorder="1" applyAlignment="1" applyProtection="1">
      <alignment horizontal="center" vertical="center"/>
      <protection/>
    </xf>
    <xf numFmtId="0" fontId="50" fillId="3" borderId="22" xfId="0" applyFont="1" applyFill="1" applyBorder="1" applyAlignment="1" applyProtection="1">
      <alignment vertical="center"/>
      <protection/>
    </xf>
    <xf numFmtId="0" fontId="49" fillId="3" borderId="23" xfId="0" applyFont="1" applyFill="1" applyBorder="1" applyAlignment="1" applyProtection="1">
      <alignment vertical="center"/>
      <protection/>
    </xf>
    <xf numFmtId="1" fontId="50" fillId="13" borderId="24" xfId="0" applyNumberFormat="1" applyFont="1" applyFill="1" applyBorder="1" applyAlignment="1" applyProtection="1">
      <alignment horizontal="center" vertical="center"/>
      <protection locked="0"/>
    </xf>
    <xf numFmtId="0" fontId="52" fillId="5" borderId="16" xfId="0" applyFont="1" applyFill="1" applyBorder="1" applyAlignment="1" applyProtection="1">
      <alignment vertical="center"/>
      <protection/>
    </xf>
    <xf numFmtId="0" fontId="49" fillId="5" borderId="16" xfId="0" applyFont="1" applyFill="1" applyBorder="1" applyAlignment="1" applyProtection="1">
      <alignment vertical="center"/>
      <protection/>
    </xf>
    <xf numFmtId="0" fontId="49" fillId="5" borderId="17" xfId="0" applyFont="1" applyFill="1" applyBorder="1" applyAlignment="1" applyProtection="1">
      <alignment vertical="center"/>
      <protection/>
    </xf>
    <xf numFmtId="0" fontId="52" fillId="5" borderId="25" xfId="0" applyFont="1" applyFill="1" applyBorder="1" applyAlignment="1" applyProtection="1">
      <alignment vertical="center"/>
      <protection/>
    </xf>
    <xf numFmtId="0" fontId="49" fillId="7" borderId="20" xfId="0" applyFont="1" applyFill="1" applyBorder="1" applyAlignment="1" applyProtection="1">
      <alignment horizontal="center" vertical="center"/>
      <protection/>
    </xf>
    <xf numFmtId="1" fontId="49" fillId="7" borderId="13" xfId="0" applyNumberFormat="1" applyFont="1" applyFill="1" applyBorder="1" applyAlignment="1" applyProtection="1">
      <alignment horizontal="center" vertical="center"/>
      <protection/>
    </xf>
    <xf numFmtId="42" fontId="49" fillId="7" borderId="13" xfId="0" applyNumberFormat="1" applyFont="1" applyFill="1" applyBorder="1" applyAlignment="1" applyProtection="1">
      <alignment vertical="center"/>
      <protection/>
    </xf>
    <xf numFmtId="0" fontId="49" fillId="7" borderId="26" xfId="0" applyFont="1" applyFill="1" applyBorder="1" applyAlignment="1" applyProtection="1">
      <alignment horizontal="center" vertical="center" wrapText="1"/>
      <protection/>
    </xf>
    <xf numFmtId="0" fontId="49" fillId="7" borderId="27" xfId="0" applyFont="1" applyFill="1" applyBorder="1" applyAlignment="1" applyProtection="1">
      <alignment horizontal="center" vertical="center" wrapText="1"/>
      <protection/>
    </xf>
    <xf numFmtId="188" fontId="49" fillId="7" borderId="19" xfId="0" applyNumberFormat="1" applyFont="1" applyFill="1" applyBorder="1" applyAlignment="1" applyProtection="1">
      <alignment horizontal="center" vertical="center" wrapText="1"/>
      <protection/>
    </xf>
    <xf numFmtId="0" fontId="49" fillId="5" borderId="20" xfId="0" applyFont="1" applyFill="1" applyBorder="1" applyAlignment="1" applyProtection="1">
      <alignment horizontal="center" vertical="center"/>
      <protection/>
    </xf>
    <xf numFmtId="1" fontId="49" fillId="5" borderId="13" xfId="0" applyNumberFormat="1" applyFont="1" applyFill="1" applyBorder="1" applyAlignment="1" applyProtection="1">
      <alignment horizontal="center" vertical="center"/>
      <protection/>
    </xf>
    <xf numFmtId="42" fontId="49" fillId="5" borderId="13" xfId="0" applyNumberFormat="1" applyFont="1" applyFill="1" applyBorder="1" applyAlignment="1" applyProtection="1">
      <alignment vertical="center"/>
      <protection/>
    </xf>
    <xf numFmtId="194" fontId="50" fillId="5" borderId="21" xfId="0" applyNumberFormat="1" applyFont="1" applyFill="1" applyBorder="1" applyAlignment="1" applyProtection="1">
      <alignment vertical="center"/>
      <protection/>
    </xf>
    <xf numFmtId="194" fontId="50" fillId="7" borderId="21" xfId="0" applyNumberFormat="1" applyFont="1" applyFill="1" applyBorder="1" applyAlignment="1" applyProtection="1">
      <alignment vertical="center"/>
      <protection/>
    </xf>
    <xf numFmtId="0" fontId="49" fillId="7" borderId="22" xfId="0" applyFont="1" applyFill="1" applyBorder="1" applyAlignment="1" applyProtection="1">
      <alignment horizontal="center" vertical="center"/>
      <protection/>
    </xf>
    <xf numFmtId="1" fontId="49" fillId="7" borderId="23" xfId="0" applyNumberFormat="1" applyFont="1" applyFill="1" applyBorder="1" applyAlignment="1" applyProtection="1">
      <alignment horizontal="center" vertical="center"/>
      <protection/>
    </xf>
    <xf numFmtId="42" fontId="49" fillId="7" borderId="23" xfId="0" applyNumberFormat="1" applyFont="1" applyFill="1" applyBorder="1" applyAlignment="1" applyProtection="1">
      <alignment vertical="center"/>
      <protection/>
    </xf>
    <xf numFmtId="194" fontId="50" fillId="7" borderId="24" xfId="0" applyNumberFormat="1" applyFont="1" applyFill="1" applyBorder="1" applyAlignment="1" applyProtection="1">
      <alignment vertical="center"/>
      <protection/>
    </xf>
    <xf numFmtId="42" fontId="51" fillId="33" borderId="16" xfId="0" applyNumberFormat="1" applyFont="1" applyFill="1" applyBorder="1" applyAlignment="1" applyProtection="1">
      <alignment horizontal="center" vertical="center"/>
      <protection/>
    </xf>
    <xf numFmtId="42" fontId="51" fillId="33" borderId="28" xfId="0" applyNumberFormat="1" applyFont="1" applyFill="1" applyBorder="1" applyAlignment="1" applyProtection="1">
      <alignment horizontal="center" vertical="center"/>
      <protection/>
    </xf>
    <xf numFmtId="42" fontId="51" fillId="33" borderId="29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49" fillId="3" borderId="16" xfId="0" applyFont="1" applyFill="1" applyBorder="1" applyAlignment="1" applyProtection="1">
      <alignment horizontal="left" vertical="center"/>
      <protection/>
    </xf>
    <xf numFmtId="0" fontId="49" fillId="3" borderId="28" xfId="0" applyFont="1" applyFill="1" applyBorder="1" applyAlignment="1" applyProtection="1">
      <alignment horizontal="left" vertical="center"/>
      <protection/>
    </xf>
    <xf numFmtId="0" fontId="49" fillId="3" borderId="30" xfId="0" applyFont="1" applyFill="1" applyBorder="1" applyAlignment="1" applyProtection="1">
      <alignment horizontal="left" vertical="center"/>
      <protection/>
    </xf>
    <xf numFmtId="0" fontId="50" fillId="3" borderId="16" xfId="0" applyFont="1" applyFill="1" applyBorder="1" applyAlignment="1" applyProtection="1">
      <alignment horizontal="left" vertical="center"/>
      <protection/>
    </xf>
    <xf numFmtId="0" fontId="50" fillId="3" borderId="28" xfId="0" applyFont="1" applyFill="1" applyBorder="1" applyAlignment="1" applyProtection="1">
      <alignment horizontal="left" vertical="center"/>
      <protection/>
    </xf>
    <xf numFmtId="0" fontId="50" fillId="3" borderId="29" xfId="0" applyFont="1" applyFill="1" applyBorder="1" applyAlignment="1" applyProtection="1">
      <alignment horizontal="left" vertical="center"/>
      <protection/>
    </xf>
    <xf numFmtId="0" fontId="49" fillId="3" borderId="13" xfId="0" applyFont="1" applyFill="1" applyBorder="1" applyAlignment="1" applyProtection="1">
      <alignment horizontal="center" vertical="center"/>
      <protection/>
    </xf>
    <xf numFmtId="0" fontId="49" fillId="0" borderId="16" xfId="0" applyFont="1" applyFill="1" applyBorder="1" applyAlignment="1" applyProtection="1">
      <alignment horizontal="center" vertical="center"/>
      <protection/>
    </xf>
    <xf numFmtId="0" fontId="49" fillId="0" borderId="28" xfId="0" applyFont="1" applyFill="1" applyBorder="1" applyAlignment="1" applyProtection="1">
      <alignment horizontal="center" vertical="center"/>
      <protection/>
    </xf>
    <xf numFmtId="0" fontId="49" fillId="0" borderId="29" xfId="0" applyFont="1" applyFill="1" applyBorder="1" applyAlignment="1" applyProtection="1">
      <alignment horizontal="center" vertical="center"/>
      <protection/>
    </xf>
    <xf numFmtId="0" fontId="49" fillId="3" borderId="31" xfId="0" applyFont="1" applyFill="1" applyBorder="1" applyAlignment="1" applyProtection="1">
      <alignment horizontal="left" vertical="center"/>
      <protection/>
    </xf>
    <xf numFmtId="0" fontId="49" fillId="3" borderId="32" xfId="0" applyFont="1" applyFill="1" applyBorder="1" applyAlignment="1" applyProtection="1">
      <alignment horizontal="left" vertical="center"/>
      <protection/>
    </xf>
    <xf numFmtId="0" fontId="49" fillId="3" borderId="33" xfId="0" applyFont="1" applyFill="1" applyBorder="1" applyAlignment="1" applyProtection="1">
      <alignment horizontal="left" vertical="center"/>
      <protection/>
    </xf>
    <xf numFmtId="0" fontId="49" fillId="3" borderId="29" xfId="0" applyFont="1" applyFill="1" applyBorder="1" applyAlignment="1" applyProtection="1">
      <alignment horizontal="left" vertical="center"/>
      <protection/>
    </xf>
    <xf numFmtId="0" fontId="47" fillId="13" borderId="25" xfId="0" applyFont="1" applyFill="1" applyBorder="1" applyAlignment="1" applyProtection="1">
      <alignment horizontal="center" vertical="center"/>
      <protection/>
    </xf>
    <xf numFmtId="0" fontId="47" fillId="13" borderId="10" xfId="0" applyFont="1" applyFill="1" applyBorder="1" applyAlignment="1" applyProtection="1">
      <alignment horizontal="center" vertical="center"/>
      <protection/>
    </xf>
    <xf numFmtId="0" fontId="47" fillId="13" borderId="1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ebfbe081f43cbd0a/Afbeeldingen/Bureaublad/CampPlus%20Prive%20Sanitair%20Calculator%20nieu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ferte Calculator"/>
      <sheetName val="Terugverdienperiode calculator"/>
      <sheetName val="Blad4"/>
      <sheetName val="Opties"/>
    </sheetNames>
    <sheetDataSet>
      <sheetData sheetId="2">
        <row r="2">
          <cell r="I2">
            <v>0.1</v>
          </cell>
        </row>
        <row r="3">
          <cell r="I3">
            <v>0.2</v>
          </cell>
        </row>
        <row r="4">
          <cell r="I4">
            <v>0.3</v>
          </cell>
        </row>
        <row r="5">
          <cell r="I5">
            <v>0.4</v>
          </cell>
        </row>
        <row r="6">
          <cell r="I6">
            <v>0.5</v>
          </cell>
        </row>
        <row r="7">
          <cell r="I7">
            <v>0.6</v>
          </cell>
        </row>
        <row r="8">
          <cell r="I8">
            <v>0.7</v>
          </cell>
        </row>
        <row r="9">
          <cell r="I9">
            <v>0.8</v>
          </cell>
        </row>
        <row r="10">
          <cell r="I10">
            <v>0.9</v>
          </cell>
        </row>
        <row r="11">
          <cell r="I1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7"/>
  <sheetViews>
    <sheetView tabSelected="1" zoomScalePageLayoutView="0" workbookViewId="0" topLeftCell="A1">
      <selection activeCell="E30" sqref="E30"/>
    </sheetView>
  </sheetViews>
  <sheetFormatPr defaultColWidth="8.7109375" defaultRowHeight="15"/>
  <cols>
    <col min="1" max="1" width="2.140625" style="4" customWidth="1"/>
    <col min="2" max="2" width="10.28125" style="4" customWidth="1"/>
    <col min="3" max="3" width="26.28125" style="4" customWidth="1"/>
    <col min="4" max="5" width="14.140625" style="4" customWidth="1"/>
    <col min="6" max="7" width="13.140625" style="4" customWidth="1"/>
    <col min="8" max="8" width="13.140625" style="5" customWidth="1"/>
    <col min="9" max="9" width="12.8515625" style="4" customWidth="1"/>
    <col min="10" max="16384" width="8.7109375" style="4" customWidth="1"/>
  </cols>
  <sheetData>
    <row r="1" ht="4.5" customHeight="1" thickBot="1"/>
    <row r="2" spans="2:5" ht="25.5" customHeight="1" thickBot="1">
      <c r="B2" s="80" t="s">
        <v>35</v>
      </c>
      <c r="C2" s="81"/>
      <c r="D2" s="81"/>
      <c r="E2" s="82"/>
    </row>
    <row r="3" ht="5.25" customHeight="1" thickBot="1"/>
    <row r="4" spans="1:7" s="5" customFormat="1" ht="18.75" customHeight="1" thickBot="1">
      <c r="A4" s="4"/>
      <c r="B4" s="72"/>
      <c r="C4" s="72"/>
      <c r="D4" s="6" t="s">
        <v>0</v>
      </c>
      <c r="E4" s="7" t="s">
        <v>1</v>
      </c>
      <c r="F4" s="4"/>
      <c r="G4" s="4"/>
    </row>
    <row r="5" spans="1:7" s="5" customFormat="1" ht="15" customHeight="1">
      <c r="A5" s="4"/>
      <c r="B5" s="8" t="s">
        <v>2</v>
      </c>
      <c r="C5" s="9"/>
      <c r="D5" s="10">
        <v>25</v>
      </c>
      <c r="E5" s="11">
        <v>30</v>
      </c>
      <c r="F5" s="4"/>
      <c r="G5" s="4"/>
    </row>
    <row r="6" spans="1:7" s="5" customFormat="1" ht="15" customHeight="1">
      <c r="A6" s="4"/>
      <c r="B6" s="12" t="s">
        <v>3</v>
      </c>
      <c r="C6" s="13"/>
      <c r="D6" s="14">
        <v>140</v>
      </c>
      <c r="E6" s="15">
        <v>70</v>
      </c>
      <c r="F6" s="4"/>
      <c r="G6" s="16"/>
    </row>
    <row r="7" spans="1:7" s="5" customFormat="1" ht="15" customHeight="1">
      <c r="A7" s="4"/>
      <c r="B7" s="12" t="s">
        <v>4</v>
      </c>
      <c r="C7" s="13"/>
      <c r="D7" s="17">
        <v>0.25</v>
      </c>
      <c r="E7" s="18">
        <v>0.8</v>
      </c>
      <c r="F7" s="4"/>
      <c r="G7" s="4"/>
    </row>
    <row r="8" spans="1:7" s="5" customFormat="1" ht="15" customHeight="1">
      <c r="A8" s="4"/>
      <c r="B8" s="13" t="s">
        <v>5</v>
      </c>
      <c r="C8" s="13"/>
      <c r="D8" s="19">
        <f>ROUND(D6*D7,0)</f>
        <v>35</v>
      </c>
      <c r="E8" s="20">
        <f>ROUND(E6*E7,0)</f>
        <v>56</v>
      </c>
      <c r="F8" s="4"/>
      <c r="G8" s="4"/>
    </row>
    <row r="9" spans="1:7" s="5" customFormat="1" ht="15" customHeight="1">
      <c r="A9" s="4"/>
      <c r="B9" s="13" t="s">
        <v>25</v>
      </c>
      <c r="C9" s="13"/>
      <c r="D9" s="21">
        <f>D8*D5</f>
        <v>875</v>
      </c>
      <c r="E9" s="22">
        <f>E8*E5</f>
        <v>1680</v>
      </c>
      <c r="F9" s="4"/>
      <c r="G9" s="4"/>
    </row>
    <row r="10" spans="1:7" s="5" customFormat="1" ht="15" customHeight="1">
      <c r="A10" s="4"/>
      <c r="B10" s="13" t="s">
        <v>39</v>
      </c>
      <c r="C10" s="13"/>
      <c r="D10" s="13"/>
      <c r="E10" s="32">
        <f>E9+D9</f>
        <v>2555</v>
      </c>
      <c r="F10" s="4"/>
      <c r="G10" s="4"/>
    </row>
    <row r="11" spans="1:7" s="5" customFormat="1" ht="6" customHeight="1">
      <c r="A11" s="4"/>
      <c r="B11" s="73"/>
      <c r="C11" s="74"/>
      <c r="D11" s="74"/>
      <c r="E11" s="75"/>
      <c r="F11" s="4"/>
      <c r="G11" s="4"/>
    </row>
    <row r="12" spans="1:7" s="5" customFormat="1" ht="15" customHeight="1">
      <c r="A12" s="4"/>
      <c r="B12" s="12" t="s">
        <v>6</v>
      </c>
      <c r="C12" s="13"/>
      <c r="D12" s="23">
        <v>15</v>
      </c>
      <c r="E12" s="24">
        <v>20</v>
      </c>
      <c r="F12" s="4"/>
      <c r="G12" s="4"/>
    </row>
    <row r="13" spans="1:7" s="5" customFormat="1" ht="15" customHeight="1">
      <c r="A13" s="4"/>
      <c r="B13" s="13" t="s">
        <v>7</v>
      </c>
      <c r="C13" s="13"/>
      <c r="D13" s="21">
        <f>D5+D12</f>
        <v>40</v>
      </c>
      <c r="E13" s="22">
        <f>E5+E12</f>
        <v>50</v>
      </c>
      <c r="F13" s="4"/>
      <c r="G13" s="4"/>
    </row>
    <row r="14" spans="1:7" s="5" customFormat="1" ht="15" customHeight="1">
      <c r="A14" s="4"/>
      <c r="B14" s="13" t="s">
        <v>26</v>
      </c>
      <c r="C14" s="13"/>
      <c r="D14" s="21">
        <f>D13*D8</f>
        <v>1400</v>
      </c>
      <c r="E14" s="22">
        <f>E13*E8</f>
        <v>2800</v>
      </c>
      <c r="F14" s="4"/>
      <c r="G14" s="4"/>
    </row>
    <row r="15" spans="1:7" s="5" customFormat="1" ht="15" customHeight="1">
      <c r="A15" s="4"/>
      <c r="B15" s="13" t="s">
        <v>27</v>
      </c>
      <c r="C15" s="13"/>
      <c r="D15" s="25"/>
      <c r="E15" s="26">
        <f>E14+D14</f>
        <v>4200</v>
      </c>
      <c r="F15" s="4"/>
      <c r="G15" s="4"/>
    </row>
    <row r="16" spans="1:7" s="5" customFormat="1" ht="15" customHeight="1">
      <c r="A16" s="4"/>
      <c r="B16" s="13" t="s">
        <v>28</v>
      </c>
      <c r="C16" s="13"/>
      <c r="D16" s="25"/>
      <c r="E16" s="27">
        <f>E15-E10</f>
        <v>1645</v>
      </c>
      <c r="F16" s="4"/>
      <c r="G16" s="4"/>
    </row>
    <row r="17" spans="1:7" s="5" customFormat="1" ht="6" customHeight="1">
      <c r="A17" s="4"/>
      <c r="B17" s="73"/>
      <c r="C17" s="74"/>
      <c r="D17" s="74"/>
      <c r="E17" s="75"/>
      <c r="F17" s="4"/>
      <c r="G17" s="4"/>
    </row>
    <row r="18" spans="1:7" s="5" customFormat="1" ht="15" customHeight="1">
      <c r="A18" s="4"/>
      <c r="B18" s="12" t="s">
        <v>10</v>
      </c>
      <c r="C18" s="13"/>
      <c r="D18" s="17">
        <v>0.4</v>
      </c>
      <c r="E18" s="28">
        <v>0.2</v>
      </c>
      <c r="F18" s="4"/>
      <c r="G18" s="4"/>
    </row>
    <row r="19" spans="2:5" ht="15" customHeight="1">
      <c r="B19" s="29" t="s">
        <v>8</v>
      </c>
      <c r="C19" s="29"/>
      <c r="D19" s="30">
        <f>IF(ROUND(D8*D18,0)+D8&gt;D6,D6-D8,ROUND(D8*D18,0))</f>
        <v>14</v>
      </c>
      <c r="E19" s="30">
        <f>IF(ROUND(E8*E18,0)+E8&gt;E6,E6-E8,ROUND(E8*E18,0))</f>
        <v>11</v>
      </c>
    </row>
    <row r="20" spans="2:5" ht="15" customHeight="1">
      <c r="B20" s="13" t="s">
        <v>29</v>
      </c>
      <c r="C20" s="13"/>
      <c r="D20" s="21">
        <f>D13*D19</f>
        <v>560</v>
      </c>
      <c r="E20" s="22">
        <f>E13*E19</f>
        <v>550</v>
      </c>
    </row>
    <row r="21" spans="2:5" ht="15" customHeight="1">
      <c r="B21" s="13" t="s">
        <v>33</v>
      </c>
      <c r="C21" s="13"/>
      <c r="D21" s="13"/>
      <c r="E21" s="27">
        <f>E20+D20</f>
        <v>1110</v>
      </c>
    </row>
    <row r="22" spans="2:5" ht="6" customHeight="1">
      <c r="B22" s="73"/>
      <c r="C22" s="74"/>
      <c r="D22" s="74"/>
      <c r="E22" s="75"/>
    </row>
    <row r="23" spans="2:5" ht="15" customHeight="1">
      <c r="B23" s="13" t="s">
        <v>28</v>
      </c>
      <c r="C23" s="13"/>
      <c r="D23" s="13"/>
      <c r="E23" s="31">
        <f>E16</f>
        <v>1645</v>
      </c>
    </row>
    <row r="24" spans="2:5" ht="15" customHeight="1">
      <c r="B24" s="29" t="s">
        <v>9</v>
      </c>
      <c r="C24" s="29"/>
      <c r="D24" s="13"/>
      <c r="E24" s="31">
        <f>E21</f>
        <v>1110</v>
      </c>
    </row>
    <row r="25" spans="2:5" ht="16.5" customHeight="1">
      <c r="B25" s="62" t="s">
        <v>38</v>
      </c>
      <c r="C25" s="63"/>
      <c r="D25" s="64"/>
      <c r="E25" s="32">
        <f>E23+E24</f>
        <v>2755</v>
      </c>
    </row>
    <row r="26" spans="2:5" ht="16.5" customHeight="1">
      <c r="B26" s="62" t="s">
        <v>37</v>
      </c>
      <c r="C26" s="63"/>
      <c r="D26" s="64"/>
      <c r="E26" s="32">
        <f>E10</f>
        <v>2555</v>
      </c>
    </row>
    <row r="27" spans="2:5" ht="16.5" customHeight="1">
      <c r="B27" s="62" t="s">
        <v>36</v>
      </c>
      <c r="C27" s="63"/>
      <c r="D27" s="64"/>
      <c r="E27" s="32">
        <f>SUM(E25:E26)</f>
        <v>5310</v>
      </c>
    </row>
    <row r="28" spans="2:5" ht="6" customHeight="1">
      <c r="B28" s="73"/>
      <c r="C28" s="74"/>
      <c r="D28" s="74"/>
      <c r="E28" s="75"/>
    </row>
    <row r="29" spans="2:5" ht="15" customHeight="1">
      <c r="B29" s="69" t="s">
        <v>11</v>
      </c>
      <c r="C29" s="70"/>
      <c r="D29" s="71"/>
      <c r="E29" s="33">
        <v>8200</v>
      </c>
    </row>
    <row r="30" spans="2:5" ht="15" customHeight="1">
      <c r="B30" s="69" t="s">
        <v>12</v>
      </c>
      <c r="C30" s="70"/>
      <c r="D30" s="71"/>
      <c r="E30" s="33">
        <v>900</v>
      </c>
    </row>
    <row r="31" spans="2:5" ht="15" customHeight="1">
      <c r="B31" s="66" t="s">
        <v>13</v>
      </c>
      <c r="C31" s="67"/>
      <c r="D31" s="79"/>
      <c r="E31" s="27">
        <f>SUM(E29:E30)</f>
        <v>9100</v>
      </c>
    </row>
    <row r="32" spans="2:5" ht="15" customHeight="1">
      <c r="B32" s="62" t="s">
        <v>14</v>
      </c>
      <c r="C32" s="63"/>
      <c r="D32" s="64"/>
      <c r="E32" s="34">
        <f>E31/E26</f>
        <v>3.5616438356164384</v>
      </c>
    </row>
    <row r="33" spans="2:5" ht="6" customHeight="1">
      <c r="B33" s="73"/>
      <c r="C33" s="74"/>
      <c r="D33" s="74"/>
      <c r="E33" s="75"/>
    </row>
    <row r="34" spans="2:5" ht="15" customHeight="1">
      <c r="B34" s="43" t="s">
        <v>16</v>
      </c>
      <c r="C34" s="43"/>
      <c r="D34" s="44"/>
      <c r="E34" s="45"/>
    </row>
    <row r="35" spans="2:5" ht="15" customHeight="1">
      <c r="B35" s="66" t="s">
        <v>11</v>
      </c>
      <c r="C35" s="67"/>
      <c r="D35" s="79"/>
      <c r="E35" s="22">
        <f>E31</f>
        <v>9100</v>
      </c>
    </row>
    <row r="36" spans="2:5" ht="15" customHeight="1">
      <c r="B36" s="69" t="s">
        <v>18</v>
      </c>
      <c r="C36" s="70"/>
      <c r="D36" s="71"/>
      <c r="E36" s="33">
        <v>1800</v>
      </c>
    </row>
    <row r="37" spans="2:5" ht="15" customHeight="1">
      <c r="B37" s="66" t="s">
        <v>17</v>
      </c>
      <c r="C37" s="67"/>
      <c r="D37" s="79"/>
      <c r="E37" s="27">
        <f>E35-E36</f>
        <v>7300</v>
      </c>
    </row>
    <row r="38" spans="2:5" ht="15" customHeight="1" thickBot="1">
      <c r="B38" s="62" t="s">
        <v>34</v>
      </c>
      <c r="C38" s="63"/>
      <c r="D38" s="64"/>
      <c r="E38" s="35">
        <f>E37/E26</f>
        <v>2.857142857142857</v>
      </c>
    </row>
    <row r="39" ht="6" customHeight="1" thickBot="1"/>
    <row r="40" spans="2:8" ht="15" customHeight="1" thickBot="1">
      <c r="B40" s="46" t="s">
        <v>15</v>
      </c>
      <c r="C40" s="3"/>
      <c r="D40" s="1"/>
      <c r="E40" s="2"/>
      <c r="H40" s="4"/>
    </row>
    <row r="41" spans="2:8" ht="15" customHeight="1">
      <c r="B41" s="76" t="s">
        <v>11</v>
      </c>
      <c r="C41" s="77"/>
      <c r="D41" s="78"/>
      <c r="E41" s="36">
        <f>E31</f>
        <v>9100</v>
      </c>
      <c r="H41" s="4"/>
    </row>
    <row r="42" spans="2:8" ht="15" customHeight="1">
      <c r="B42" s="37" t="s">
        <v>18</v>
      </c>
      <c r="C42" s="9"/>
      <c r="D42" s="9"/>
      <c r="E42" s="38">
        <f>E36</f>
        <v>1800</v>
      </c>
      <c r="H42" s="4"/>
    </row>
    <row r="43" spans="2:8" ht="15" customHeight="1">
      <c r="B43" s="66" t="s">
        <v>19</v>
      </c>
      <c r="C43" s="67"/>
      <c r="D43" s="68"/>
      <c r="E43" s="39">
        <f>E41-E42</f>
        <v>7300</v>
      </c>
      <c r="H43" s="4"/>
    </row>
    <row r="44" spans="2:8" ht="15" customHeight="1">
      <c r="B44" s="66" t="s">
        <v>30</v>
      </c>
      <c r="C44" s="67"/>
      <c r="D44" s="68"/>
      <c r="E44" s="39">
        <f>E25</f>
        <v>2755</v>
      </c>
      <c r="H44" s="4"/>
    </row>
    <row r="45" spans="2:8" ht="15" customHeight="1" thickBot="1">
      <c r="B45" s="40" t="s">
        <v>20</v>
      </c>
      <c r="C45" s="41"/>
      <c r="D45" s="41"/>
      <c r="E45" s="42">
        <v>12</v>
      </c>
      <c r="H45" s="4"/>
    </row>
    <row r="46" spans="2:8" ht="6" customHeight="1" thickBot="1">
      <c r="B46" s="65"/>
      <c r="C46" s="65"/>
      <c r="D46" s="65"/>
      <c r="E46" s="65"/>
      <c r="F46" s="65"/>
      <c r="G46" s="65"/>
      <c r="H46" s="65"/>
    </row>
    <row r="47" spans="2:8" ht="27">
      <c r="B47" s="50" t="s">
        <v>21</v>
      </c>
      <c r="C47" s="51" t="s">
        <v>22</v>
      </c>
      <c r="D47" s="51" t="s">
        <v>24</v>
      </c>
      <c r="E47" s="51" t="s">
        <v>13</v>
      </c>
      <c r="F47" s="51" t="s">
        <v>31</v>
      </c>
      <c r="G47" s="51" t="s">
        <v>32</v>
      </c>
      <c r="H47" s="52" t="s">
        <v>23</v>
      </c>
    </row>
    <row r="48" spans="2:8" ht="15" customHeight="1">
      <c r="B48" s="53">
        <v>1</v>
      </c>
      <c r="C48" s="54">
        <f>E45</f>
        <v>12</v>
      </c>
      <c r="D48" s="55">
        <f>C48*$E$43</f>
        <v>87600</v>
      </c>
      <c r="E48" s="55">
        <f>C48*$E$43</f>
        <v>87600</v>
      </c>
      <c r="F48" s="55"/>
      <c r="G48" s="55"/>
      <c r="H48" s="56">
        <f>-E48</f>
        <v>-87600</v>
      </c>
    </row>
    <row r="49" spans="2:8" ht="15" customHeight="1">
      <c r="B49" s="47">
        <v>2</v>
      </c>
      <c r="C49" s="48">
        <f>C48+$E$45</f>
        <v>24</v>
      </c>
      <c r="D49" s="49">
        <f aca="true" t="shared" si="0" ref="D49:D57">(C49-C48)*$E$43</f>
        <v>87600</v>
      </c>
      <c r="E49" s="49">
        <f aca="true" t="shared" si="1" ref="E49:E57">C49*$E$43</f>
        <v>175200</v>
      </c>
      <c r="F49" s="49">
        <f>C48*$E$44</f>
        <v>33060</v>
      </c>
      <c r="G49" s="49">
        <f>F49+G48</f>
        <v>33060</v>
      </c>
      <c r="H49" s="57">
        <f>-(E49-G49)</f>
        <v>-142140</v>
      </c>
    </row>
    <row r="50" spans="2:8" ht="15" customHeight="1">
      <c r="B50" s="53">
        <v>3</v>
      </c>
      <c r="C50" s="54">
        <f aca="true" t="shared" si="2" ref="C50:C57">C49+$E$45</f>
        <v>36</v>
      </c>
      <c r="D50" s="55">
        <f t="shared" si="0"/>
        <v>87600</v>
      </c>
      <c r="E50" s="55">
        <f t="shared" si="1"/>
        <v>262800</v>
      </c>
      <c r="F50" s="55">
        <f aca="true" t="shared" si="3" ref="F50:F57">C49*$E$44</f>
        <v>66120</v>
      </c>
      <c r="G50" s="55">
        <f aca="true" t="shared" si="4" ref="G50:G57">F50+G49</f>
        <v>99180</v>
      </c>
      <c r="H50" s="56">
        <f aca="true" t="shared" si="5" ref="H50:H57">-(E50-G50)</f>
        <v>-163620</v>
      </c>
    </row>
    <row r="51" spans="2:8" ht="15" customHeight="1">
      <c r="B51" s="47">
        <v>4</v>
      </c>
      <c r="C51" s="48">
        <f t="shared" si="2"/>
        <v>48</v>
      </c>
      <c r="D51" s="49">
        <f t="shared" si="0"/>
        <v>87600</v>
      </c>
      <c r="E51" s="49">
        <f t="shared" si="1"/>
        <v>350400</v>
      </c>
      <c r="F51" s="49">
        <f t="shared" si="3"/>
        <v>99180</v>
      </c>
      <c r="G51" s="49">
        <f t="shared" si="4"/>
        <v>198360</v>
      </c>
      <c r="H51" s="57">
        <f t="shared" si="5"/>
        <v>-152040</v>
      </c>
    </row>
    <row r="52" spans="2:8" ht="15" customHeight="1">
      <c r="B52" s="53">
        <v>5</v>
      </c>
      <c r="C52" s="54">
        <f t="shared" si="2"/>
        <v>60</v>
      </c>
      <c r="D52" s="55">
        <f t="shared" si="0"/>
        <v>87600</v>
      </c>
      <c r="E52" s="55">
        <f t="shared" si="1"/>
        <v>438000</v>
      </c>
      <c r="F52" s="55">
        <f t="shared" si="3"/>
        <v>132240</v>
      </c>
      <c r="G52" s="55">
        <f t="shared" si="4"/>
        <v>330600</v>
      </c>
      <c r="H52" s="56">
        <f t="shared" si="5"/>
        <v>-107400</v>
      </c>
    </row>
    <row r="53" spans="2:8" ht="15" customHeight="1">
      <c r="B53" s="47">
        <v>6</v>
      </c>
      <c r="C53" s="48">
        <f t="shared" si="2"/>
        <v>72</v>
      </c>
      <c r="D53" s="49">
        <f t="shared" si="0"/>
        <v>87600</v>
      </c>
      <c r="E53" s="49">
        <f t="shared" si="1"/>
        <v>525600</v>
      </c>
      <c r="F53" s="49">
        <f t="shared" si="3"/>
        <v>165300</v>
      </c>
      <c r="G53" s="49">
        <f t="shared" si="4"/>
        <v>495900</v>
      </c>
      <c r="H53" s="57">
        <f t="shared" si="5"/>
        <v>-29700</v>
      </c>
    </row>
    <row r="54" spans="2:8" ht="15" customHeight="1">
      <c r="B54" s="53">
        <v>7</v>
      </c>
      <c r="C54" s="54">
        <f t="shared" si="2"/>
        <v>84</v>
      </c>
      <c r="D54" s="55">
        <f t="shared" si="0"/>
        <v>87600</v>
      </c>
      <c r="E54" s="55">
        <f t="shared" si="1"/>
        <v>613200</v>
      </c>
      <c r="F54" s="55">
        <f t="shared" si="3"/>
        <v>198360</v>
      </c>
      <c r="G54" s="55">
        <f t="shared" si="4"/>
        <v>694260</v>
      </c>
      <c r="H54" s="56">
        <f t="shared" si="5"/>
        <v>81060</v>
      </c>
    </row>
    <row r="55" spans="2:8" ht="15" customHeight="1">
      <c r="B55" s="47">
        <v>8</v>
      </c>
      <c r="C55" s="48">
        <f t="shared" si="2"/>
        <v>96</v>
      </c>
      <c r="D55" s="49">
        <f t="shared" si="0"/>
        <v>87600</v>
      </c>
      <c r="E55" s="49">
        <f t="shared" si="1"/>
        <v>700800</v>
      </c>
      <c r="F55" s="49">
        <f t="shared" si="3"/>
        <v>231420</v>
      </c>
      <c r="G55" s="49">
        <f t="shared" si="4"/>
        <v>925680</v>
      </c>
      <c r="H55" s="57">
        <f t="shared" si="5"/>
        <v>224880</v>
      </c>
    </row>
    <row r="56" spans="2:8" ht="15" customHeight="1">
      <c r="B56" s="53">
        <v>9</v>
      </c>
      <c r="C56" s="54">
        <f t="shared" si="2"/>
        <v>108</v>
      </c>
      <c r="D56" s="55">
        <f t="shared" si="0"/>
        <v>87600</v>
      </c>
      <c r="E56" s="55">
        <f t="shared" si="1"/>
        <v>788400</v>
      </c>
      <c r="F56" s="55">
        <f t="shared" si="3"/>
        <v>264480</v>
      </c>
      <c r="G56" s="55">
        <f t="shared" si="4"/>
        <v>1190160</v>
      </c>
      <c r="H56" s="56">
        <f t="shared" si="5"/>
        <v>401760</v>
      </c>
    </row>
    <row r="57" spans="2:8" ht="15" customHeight="1" thickBot="1">
      <c r="B57" s="58">
        <v>10</v>
      </c>
      <c r="C57" s="59">
        <f t="shared" si="2"/>
        <v>120</v>
      </c>
      <c r="D57" s="60">
        <f t="shared" si="0"/>
        <v>87600</v>
      </c>
      <c r="E57" s="60">
        <f t="shared" si="1"/>
        <v>876000</v>
      </c>
      <c r="F57" s="60">
        <f t="shared" si="3"/>
        <v>297540</v>
      </c>
      <c r="G57" s="60">
        <f t="shared" si="4"/>
        <v>1487700</v>
      </c>
      <c r="H57" s="61">
        <f t="shared" si="5"/>
        <v>611700</v>
      </c>
    </row>
  </sheetData>
  <sheetProtection sheet="1" selectLockedCells="1"/>
  <mergeCells count="22">
    <mergeCell ref="B2:E2"/>
    <mergeCell ref="B11:E11"/>
    <mergeCell ref="B17:E17"/>
    <mergeCell ref="B28:E28"/>
    <mergeCell ref="B29:D29"/>
    <mergeCell ref="B30:D30"/>
    <mergeCell ref="B26:D26"/>
    <mergeCell ref="B4:C4"/>
    <mergeCell ref="B22:E22"/>
    <mergeCell ref="B41:D41"/>
    <mergeCell ref="B32:D32"/>
    <mergeCell ref="B33:E33"/>
    <mergeCell ref="B35:D35"/>
    <mergeCell ref="B37:D37"/>
    <mergeCell ref="B38:D38"/>
    <mergeCell ref="B31:D31"/>
    <mergeCell ref="B25:D25"/>
    <mergeCell ref="B27:D27"/>
    <mergeCell ref="B46:H46"/>
    <mergeCell ref="B43:D43"/>
    <mergeCell ref="B44:D44"/>
    <mergeCell ref="B36:D36"/>
  </mergeCells>
  <printOptions/>
  <pageMargins left="0.25" right="0.25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CampPlus</dc:creator>
  <cp:keywords/>
  <dc:description/>
  <cp:lastModifiedBy>E Verwaaijen</cp:lastModifiedBy>
  <cp:lastPrinted>2017-07-16T17:41:29Z</cp:lastPrinted>
  <dcterms:created xsi:type="dcterms:W3CDTF">2016-12-15T07:10:25Z</dcterms:created>
  <dcterms:modified xsi:type="dcterms:W3CDTF">2023-08-24T18:06:09Z</dcterms:modified>
  <cp:category/>
  <cp:version/>
  <cp:contentType/>
  <cp:contentStatus/>
</cp:coreProperties>
</file>